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245" windowWidth="15000" windowHeight="976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<sst xmlns="http://schemas.openxmlformats.org/spreadsheetml/2006/main" count="202" uniqueCount="190">
  <si>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</si>
  <si>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</si>
  <si>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</si>
  <si>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</si>
  <si>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</si>
  <si>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</si>
  <si>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</si>
  <si>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</si>
  <si>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</si>
  <si>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</si>
  <si>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</si>
  <si>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</si>
  <si>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</si>
  <si>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</si>
  <si>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</si>
  <si>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</si>
  <si>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</si>
  <si>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</si>
  <si>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</si>
  <si>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</si>
  <si>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</si>
  <si>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</si>
  <si>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</si>
  <si>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</si>
  <si>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</si>
  <si>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</si>
  <si>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</si>
  <si>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</si>
  <si>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</si>
  <si>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</si>
  <si>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</si>
  <si>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</si>
  <si>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</si>
  <si>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</si>
  <si>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</si>
  <si>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</si>
  <si>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</si>
  <si>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</si>
  <si>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</si>
  <si>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</si>
  <si>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</si>
  <si>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</si>
  <si>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</si>
  <si>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</si>
  <si>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</si>
  <si>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</si>
  <si>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</si>
  <si>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</si>
  <si>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</si>
  <si>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</si>
  <si>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</si>
  <si>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</si>
  <si>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</si>
  <si>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</si>
  <si>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</si>
  <si>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</si>
  <si>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</si>
  <si>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</si>
  <si>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</si>
  <si>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</si>
  <si>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</si>
  <si>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</si>
  <si>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</si>
  <si>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</si>
  <si>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</si>
  <si>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</si>
  <si>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</si>
  <si>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</si>
  <si>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</si>
  <si>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</si>
  <si>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</si>
  <si>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</si>
  <si>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</si>
  <si>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</si>
  <si>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</si>
  <si>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</si>
  <si>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</si>
  <si>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</si>
  <si>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</si>
  <si>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</si>
  <si>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</si>
  <si>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</si>
  <si>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</si>
  <si>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</si>
  <si>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</si>
  <si>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</si>
  <si>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</si>
  <si>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</si>
  <si>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</si>
  <si>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</si>
  <si>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</si>
  <si>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</si>
  <si>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</si>
  <si>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</si>
  <si>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</si>
  <si>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</si>
  <si>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</si>
  <si>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</si>
  <si>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</si>
  <si>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</si>
  <si>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</si>
  <si>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</si>
  <si>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</si>
  <si>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</si>
  <si>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</si>
  <si>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</si>
  <si>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</si>
  <si>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</si>
  <si>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</si>
  <si>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</si>
  <si>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</si>
  <si>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</si>
  <si>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</si>
  <si>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</si>
  <si>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</si>
  <si>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</si>
  <si>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</si>
  <si>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</si>
  <si>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</si>
  <si>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</si>
  <si>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</si>
  <si>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</si>
  <si>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</si>
  <si>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</si>
  <si>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</si>
  <si>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</si>
  <si>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</si>
  <si>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</si>
  <si>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</si>
  <si>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</si>
  <si>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</si>
  <si>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</si>
  <si>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</si>
  <si>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</si>
  <si>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</si>
  <si>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</si>
  <si>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</si>
  <si>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</si>
  <si>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</si>
  <si>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</si>
  <si>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</si>
  <si>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</si>
  <si>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</si>
  <si>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</si>
  <si>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</si>
  <si>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</si>
  <si>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</si>
  <si>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</si>
  <si>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</si>
  <si>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</si>
  <si>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</si>
  <si>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</si>
  <si>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</si>
  <si>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Сведения о фактически произведенных расходах по разделам и подразделам классификации расходов областного бюджета в сравнении с первоначально утвержденными Законом о бюджете значениями за 2018 год</t>
  </si>
  <si>
    <t>Бюджетные асигнования, утвержденные законом о бюджете от 18.12.2017 
№ 101-З (первоначальным)</t>
  </si>
  <si>
    <t>Бюджетные асигнования, утвержденные сводной бюджетной росписью с учетом изменений</t>
  </si>
  <si>
    <t>Кассовое исполнение
за 2018 год</t>
  </si>
  <si>
    <t>Процент исполнения к сводной бюджетной росписи</t>
  </si>
  <si>
    <t>Процент исполнения к первоначально утвержденным ассигнованиям</t>
  </si>
  <si>
    <t>Причина отклонения кассового исполнения от первоначально утвержденного плана</t>
  </si>
  <si>
    <t>Прикладные научные исследования в области национальной экономики</t>
  </si>
  <si>
    <t>0411</t>
  </si>
  <si>
    <t>Молодежная политика и оздоровление детей</t>
  </si>
  <si>
    <t>Расходы произведены в соответствии с фактической потребностью</t>
  </si>
  <si>
    <t>Дополнительно выделены денежные средства на  материально-техническое оснащение и проведение ремонтных работ судебных участков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</si>
  <si>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</si>
  <si>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Увеличение ассигнований в связи с поступлением средств федерального бюджета на осуществление первичного воинского учета на территориях, где отсутствуют военные комиссариаты</t>
  </si>
  <si>
    <t>Уменьшение бюджетных ассигнований на оповещение населения об опасностях, возникающих при ведении военных действий и возникновении чрезвычайных ситуаций</t>
  </si>
  <si>
    <t>Сокращение бюджетных ассигнований связано с частичным направлением зарезервированных средств на поддержку реализации мероприятий государственных программ Брянской области</t>
  </si>
  <si>
    <t xml:space="preserve">Дополнительно выделены денежные средства на приобретение автомобильной и специальной пожарной техники, снаряжения для укомплектования городка жизнедеятельности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</si>
  <si>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бюджетных ассигнований на приобретение для лесничеств автомобильного транспорта, видеокамер для мониторинга пожарной опасности в лесах и форменное обмундирование инспекторов</t>
  </si>
  <si>
    <t xml:space="preserve">Увеличение бюджетных ассигнований на приобретение автомобильного транспорта для перевозки пассажиров, а также на предоставление субсидий юридическим лицам, оказывающим аэропортовые услуги на территории Брянской области </t>
  </si>
  <si>
    <t xml:space="preserve">Увеличение бюджетных ассигнований на развитие и совершенствование сети автомобильных дорог регионального значения общего пользования, а также на обеспечение сохранности автомобильных дорог регионального значения и местного значения и условий безопасности движения по ним </t>
  </si>
  <si>
    <t>Уменьшение бюджетных ассигнований в связи с экономией средств по торгам</t>
  </si>
  <si>
    <t>Перераспределение бюджетных средств в рамках мероприятий активной политики занятости населения в целях проведение работы по оценке потребности в рабочих профессиях на территории Брянской области</t>
  </si>
  <si>
    <t xml:space="preserve">Дополнительно выделены денежные средства на установление границ населенных пунктов, муниципальных образований, границ Брянской области в виде координатного описания, а также на увеличение уставного капитала с целью обновления и модернизации основных производственных фондов, на приобретение новых дорожно-строительных машин и механизмов, на модернизацию имеющихся и приобретение новых комплексов асфальтобетонных заводов для АО «Брянскавтодор» </t>
  </si>
  <si>
    <t>Увеличение бюджетных ассигнований для оплаты научно-исследовательской работы "Комплексное экологическое обследование территории памятников природы областного значения "Овраги Верхний и Нижний Судки с родниками, бровками и отвершками (Брянские балки) в городе Брянске" в целях определения границ особо охраняемой природной территории и включения сведений в Государственный кадастр недвижимости</t>
  </si>
  <si>
    <t>Увеличение бюджетных ассигнований в связи с поступлением средств федерального бюджета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</si>
  <si>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</si>
  <si>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Увеличение бюджетных ассигнований в связи с дополнительным выделением средств на финансовое обеспечение деятельности учреждений, а также на общественно-значимые мероприятия</t>
  </si>
  <si>
    <t>Увеличение бюджетных ассигнований в связи с поступлением средств федерального бюджета, а также в связи с выделением ассигнований на обеспечение жильем медицинских работников государственных учреждений здравоохранения Брянской области</t>
  </si>
  <si>
    <t>Увеличение бюджетных ассигнований в связи с поступлением средств федерального бюджета, а также увеличение средств на мероприятия, направленные на снижение управляемых инфекций</t>
  </si>
  <si>
    <t>Уменьшение бюджетных ассигнований связи с сокращением средств из федерального бюджета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</si>
  <si>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Увеличение бюджетных ассигнований на отдельные мероприятия по развитию и реализации социальной и демографической политики</t>
  </si>
  <si>
    <t>Увеличение бюджетных ассигнований в связи с дополнительным выделением средств на финансовое обеспечение деятельности учреждений, а также на отдельные мероприятия по развитию спорта</t>
  </si>
  <si>
    <t xml:space="preserve">Экономия расходов в результате досрочного гашения в течение 2018 года коммерческих кредитов в объеме 4 101,8 млн. рублей за счет временно-свободных остатков средств областного бюджета, а также учреждений, финансируемых из областного бюджета </t>
  </si>
  <si>
    <t>Увеличение бюджетных ассигнований на дотации на поддержку мер по обеспечению сбалансированности бюджетов муниципальных районов (городских округов) в связи с необходимостью обеспечения социально значимых расходов муниципальных образований, обеспечения майских указов Президента РФ</t>
  </si>
  <si>
    <t>Увеличение бюджетных ассигнований на приобретение специализированной техники для предприятий жилищно-коммунального комплекса Брянской области</t>
  </si>
  <si>
    <t>Увеличение бюджетных ассигнований на приобретение 8 единиц специальных радарных технических средств, работающих в автоматическом режиме, для фиксации административных правонарушений в области дорожного движения, имеющих функцию фото- и видеозаписи всего проходящего через рубеж контроля транспорта, для установки на автомобильных дорогах регионального и муниципального значения Брянской области</t>
  </si>
  <si>
    <t>Уменьшение бюджетных ассигнований в связи с переносом сроков строительства объектов на 2019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</si>
</sst>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" fontId="43" fillId="0" borderId="10">
      <alignment horizontal="right"/>
      <protection/>
    </xf>
    <xf numFmtId="4" fontId="43" fillId="0" borderId="10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36"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179" fontId="5" fillId="33" borderId="11" xfId="0" applyNumberFormat="1" applyFont="1" applyFill="1" applyBorder="1" applyAlignment="1">
      <alignment horizontal="right" vertical="center"/>
    </xf>
    <xf numFmtId="0" fontId="46" fillId="34" borderId="11" xfId="0" applyFont="1" applyFill="1" applyBorder="1" applyAlignment="1">
      <alignment wrapText="1"/>
    </xf>
    <xf numFmtId="0" fontId="47" fillId="0" borderId="12" xfId="0" applyNumberFormat="1" applyFont="1" applyFill="1" applyBorder="1" applyAlignment="1">
      <alignment horizontal="left" vertical="center" wrapText="1"/>
    </xf>
    <xf numFmtId="172" fontId="47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3"/>
  <sheetViews>
    <sheetView tabSelected="1" view="pageBreakPreview" zoomScale="93" zoomScaleSheetLayoutView="93" zoomScalePageLayoutView="0" workbookViewId="0" topLeftCell="B76">
      <selection activeCell="H82" sqref="H82"/>
    </sheetView>
  </sheetViews>
  <sheetFormatPr defaultColWidth="9.140625" defaultRowHeight="15"/>
  <cols>
    <col min="1" max="1" width="55.140625" style="0" customWidth="1"/>
    <col min="2" max="2" width="7.28125" style="0" customWidth="1"/>
    <col min="3" max="3" width="19.8515625" style="14" customWidth="1"/>
    <col min="4" max="5" width="19.8515625" style="0" customWidth="1"/>
    <col min="6" max="6" width="12.421875" style="0" customWidth="1"/>
    <col min="7" max="7" width="15.28125" style="0" customWidth="1"/>
    <col min="8" max="8" width="48.00390625" style="0" customWidth="1"/>
  </cols>
  <sheetData>
    <row r="1" spans="1:5" ht="15">
      <c r="A1" s="34"/>
      <c r="B1" s="34"/>
      <c r="C1" s="34"/>
      <c r="D1" s="34"/>
      <c r="E1" s="34"/>
    </row>
    <row r="2" spans="1:8" s="3" customFormat="1" ht="40.5" customHeight="1">
      <c r="A2" s="32" t="s">
        <v>153</v>
      </c>
      <c r="B2" s="32"/>
      <c r="C2" s="32"/>
      <c r="D2" s="32"/>
      <c r="E2" s="32"/>
      <c r="F2" s="32"/>
      <c r="G2" s="32"/>
      <c r="H2" s="32"/>
    </row>
    <row r="3" spans="1:8" s="3" customFormat="1" ht="15.75">
      <c r="A3" s="4"/>
      <c r="B3" s="4"/>
      <c r="C3" s="4"/>
      <c r="D3" s="35"/>
      <c r="E3" s="35"/>
      <c r="F3" s="33" t="s">
        <v>150</v>
      </c>
      <c r="G3" s="33"/>
      <c r="H3" s="33"/>
    </row>
    <row r="4" spans="1:8" s="3" customFormat="1" ht="28.5" customHeight="1">
      <c r="A4" s="26" t="s">
        <v>147</v>
      </c>
      <c r="B4" s="26" t="s">
        <v>148</v>
      </c>
      <c r="C4" s="29" t="s">
        <v>154</v>
      </c>
      <c r="D4" s="29" t="s">
        <v>155</v>
      </c>
      <c r="E4" s="29" t="s">
        <v>156</v>
      </c>
      <c r="F4" s="29" t="s">
        <v>157</v>
      </c>
      <c r="G4" s="29" t="s">
        <v>158</v>
      </c>
      <c r="H4" s="29" t="s">
        <v>159</v>
      </c>
    </row>
    <row r="5" spans="1:8" s="3" customFormat="1" ht="56.25" customHeight="1">
      <c r="A5" s="27"/>
      <c r="B5" s="27"/>
      <c r="C5" s="30"/>
      <c r="D5" s="30"/>
      <c r="E5" s="30"/>
      <c r="F5" s="30"/>
      <c r="G5" s="30"/>
      <c r="H5" s="30"/>
    </row>
    <row r="6" spans="1:8" s="3" customFormat="1" ht="31.5" customHeight="1">
      <c r="A6" s="28"/>
      <c r="B6" s="28"/>
      <c r="C6" s="31"/>
      <c r="D6" s="31"/>
      <c r="E6" s="31"/>
      <c r="F6" s="31"/>
      <c r="G6" s="31"/>
      <c r="H6" s="31"/>
    </row>
    <row r="7" spans="1:8" ht="20.25" customHeight="1">
      <c r="A7" s="10" t="s">
        <v>101</v>
      </c>
      <c r="B7" s="11" t="s">
        <v>6</v>
      </c>
      <c r="C7" s="5">
        <f>C8+C9+C10+C11+C12+C13+C14+C15</f>
        <v>1848909957.8400002</v>
      </c>
      <c r="D7" s="5">
        <f>D8+D9+D10+D11+D12+D13+D14+D15</f>
        <v>1851068621.77</v>
      </c>
      <c r="E7" s="5">
        <f>E8+E9+E10+E11+E12+E13+E14+E15</f>
        <v>1258729460.8600001</v>
      </c>
      <c r="F7" s="6">
        <f>E7/D7*100</f>
        <v>68.00015115897743</v>
      </c>
      <c r="G7" s="6">
        <f>E7/C7*100</f>
        <v>68.07954359932802</v>
      </c>
      <c r="H7" s="9"/>
    </row>
    <row r="8" spans="1:8" ht="48.75" customHeight="1">
      <c r="A8" s="9" t="s">
        <v>136</v>
      </c>
      <c r="B8" s="12" t="s">
        <v>41</v>
      </c>
      <c r="C8" s="13">
        <v>5538488</v>
      </c>
      <c r="D8" s="13">
        <v>5538488</v>
      </c>
      <c r="E8" s="13">
        <v>5243346.31</v>
      </c>
      <c r="F8" s="7">
        <f aca="true" t="shared" si="0" ref="F8:F72">E8/D8*100</f>
        <v>94.6710782798482</v>
      </c>
      <c r="G8" s="7">
        <f aca="true" t="shared" si="1" ref="G8:G71">E8/C8*100</f>
        <v>94.6710782798482</v>
      </c>
      <c r="H8" s="19" t="s">
        <v>163</v>
      </c>
    </row>
    <row r="9" spans="1:8" ht="52.5" customHeight="1">
      <c r="A9" s="9" t="s">
        <v>89</v>
      </c>
      <c r="B9" s="12" t="s">
        <v>54</v>
      </c>
      <c r="C9" s="13">
        <v>126135927</v>
      </c>
      <c r="D9" s="13">
        <v>128245231</v>
      </c>
      <c r="E9" s="13">
        <v>126439419.9</v>
      </c>
      <c r="F9" s="7">
        <f t="shared" si="0"/>
        <v>98.59190779577605</v>
      </c>
      <c r="G9" s="7">
        <f t="shared" si="1"/>
        <v>100.24060781667701</v>
      </c>
      <c r="H9" s="18"/>
    </row>
    <row r="10" spans="1:8" ht="65.25" customHeight="1">
      <c r="A10" s="9" t="s">
        <v>18</v>
      </c>
      <c r="B10" s="12" t="s">
        <v>71</v>
      </c>
      <c r="C10" s="13">
        <v>235743490</v>
      </c>
      <c r="D10" s="13">
        <v>235480313.8</v>
      </c>
      <c r="E10" s="13">
        <v>224960259.95</v>
      </c>
      <c r="F10" s="7">
        <f t="shared" si="0"/>
        <v>95.53251238702909</v>
      </c>
      <c r="G10" s="7">
        <f t="shared" si="1"/>
        <v>95.42586306412957</v>
      </c>
      <c r="H10" s="18"/>
    </row>
    <row r="11" spans="1:8" ht="66.75" customHeight="1">
      <c r="A11" s="9" t="s">
        <v>30</v>
      </c>
      <c r="B11" s="12" t="s">
        <v>87</v>
      </c>
      <c r="C11" s="13">
        <v>178427565</v>
      </c>
      <c r="D11" s="13">
        <v>197902840</v>
      </c>
      <c r="E11" s="13">
        <v>196333672.88</v>
      </c>
      <c r="F11" s="7">
        <f t="shared" si="0"/>
        <v>99.20710227301437</v>
      </c>
      <c r="G11" s="7">
        <f t="shared" si="1"/>
        <v>110.03550537721007</v>
      </c>
      <c r="H11" s="19" t="s">
        <v>164</v>
      </c>
    </row>
    <row r="12" spans="1:8" ht="48.75" customHeight="1">
      <c r="A12" s="9" t="s">
        <v>80</v>
      </c>
      <c r="B12" s="12" t="s">
        <v>105</v>
      </c>
      <c r="C12" s="13">
        <v>116657128</v>
      </c>
      <c r="D12" s="13">
        <v>117826628</v>
      </c>
      <c r="E12" s="13">
        <v>117220813.19</v>
      </c>
      <c r="F12" s="7">
        <f t="shared" si="0"/>
        <v>99.48584219010324</v>
      </c>
      <c r="G12" s="7">
        <f t="shared" si="1"/>
        <v>100.48319824057386</v>
      </c>
      <c r="H12" s="18"/>
    </row>
    <row r="13" spans="1:8" ht="36" customHeight="1">
      <c r="A13" s="9" t="s">
        <v>11</v>
      </c>
      <c r="B13" s="12" t="s">
        <v>119</v>
      </c>
      <c r="C13" s="13">
        <v>73332493</v>
      </c>
      <c r="D13" s="13">
        <v>73332493</v>
      </c>
      <c r="E13" s="13">
        <v>39310823.21</v>
      </c>
      <c r="F13" s="7">
        <f t="shared" si="0"/>
        <v>53.606282292898456</v>
      </c>
      <c r="G13" s="7">
        <f t="shared" si="1"/>
        <v>53.606282292898456</v>
      </c>
      <c r="H13" s="19" t="s">
        <v>163</v>
      </c>
    </row>
    <row r="14" spans="1:8" ht="120" customHeight="1">
      <c r="A14" s="9" t="s">
        <v>144</v>
      </c>
      <c r="B14" s="12" t="s">
        <v>124</v>
      </c>
      <c r="C14" s="13">
        <v>70000000</v>
      </c>
      <c r="D14" s="13">
        <v>70000000</v>
      </c>
      <c r="E14" s="13">
        <v>0</v>
      </c>
      <c r="F14" s="7">
        <f t="shared" si="0"/>
        <v>0</v>
      </c>
      <c r="G14" s="7">
        <f t="shared" si="1"/>
        <v>0</v>
      </c>
      <c r="H14" s="19" t="s">
        <v>165</v>
      </c>
    </row>
    <row r="15" spans="1:8" ht="68.25" customHeight="1">
      <c r="A15" s="9" t="s">
        <v>98</v>
      </c>
      <c r="B15" s="12" t="s">
        <v>9</v>
      </c>
      <c r="C15" s="13">
        <v>1043074866.84</v>
      </c>
      <c r="D15" s="13">
        <v>1022742627.97</v>
      </c>
      <c r="E15" s="13">
        <v>549221125.42</v>
      </c>
      <c r="F15" s="7">
        <f t="shared" si="0"/>
        <v>53.700814887331575</v>
      </c>
      <c r="G15" s="7">
        <f t="shared" si="1"/>
        <v>52.65404650040776</v>
      </c>
      <c r="H15" s="19" t="s">
        <v>168</v>
      </c>
    </row>
    <row r="16" spans="1:8" ht="18.75" customHeight="1">
      <c r="A16" s="10" t="s">
        <v>132</v>
      </c>
      <c r="B16" s="11" t="s">
        <v>133</v>
      </c>
      <c r="C16" s="5">
        <f>C17+C18</f>
        <v>83743533.5</v>
      </c>
      <c r="D16" s="5">
        <f>D17+D18</f>
        <v>82336441</v>
      </c>
      <c r="E16" s="5">
        <f>E17+E18</f>
        <v>82150597.25</v>
      </c>
      <c r="F16" s="6">
        <f t="shared" si="0"/>
        <v>99.77428736566351</v>
      </c>
      <c r="G16" s="6">
        <f t="shared" si="1"/>
        <v>98.09783969767648</v>
      </c>
      <c r="H16" s="9"/>
    </row>
    <row r="17" spans="1:8" ht="83.25" customHeight="1">
      <c r="A17" s="9" t="s">
        <v>130</v>
      </c>
      <c r="B17" s="12" t="s">
        <v>27</v>
      </c>
      <c r="C17" s="13">
        <v>24319600</v>
      </c>
      <c r="D17" s="13">
        <v>27649800</v>
      </c>
      <c r="E17" s="13">
        <v>27649800</v>
      </c>
      <c r="F17" s="7">
        <f t="shared" si="0"/>
        <v>100</v>
      </c>
      <c r="G17" s="7">
        <f t="shared" si="1"/>
        <v>113.69348180068751</v>
      </c>
      <c r="H17" s="9" t="s">
        <v>166</v>
      </c>
    </row>
    <row r="18" spans="1:8" ht="69" customHeight="1">
      <c r="A18" s="9" t="s">
        <v>25</v>
      </c>
      <c r="B18" s="12" t="s">
        <v>48</v>
      </c>
      <c r="C18" s="13">
        <v>59423933.5</v>
      </c>
      <c r="D18" s="13">
        <v>54686641</v>
      </c>
      <c r="E18" s="13">
        <v>54500797.25</v>
      </c>
      <c r="F18" s="7">
        <f t="shared" si="0"/>
        <v>99.66016609065457</v>
      </c>
      <c r="G18" s="7">
        <f t="shared" si="1"/>
        <v>91.71522994182133</v>
      </c>
      <c r="H18" s="9" t="s">
        <v>167</v>
      </c>
    </row>
    <row r="19" spans="1:8" ht="31.5">
      <c r="A19" s="10" t="s">
        <v>22</v>
      </c>
      <c r="B19" s="11" t="s">
        <v>104</v>
      </c>
      <c r="C19" s="5">
        <f>C20+C21+C22+C23</f>
        <v>517075836</v>
      </c>
      <c r="D19" s="5">
        <f>D20+D21+D22+D23</f>
        <v>603872375.05</v>
      </c>
      <c r="E19" s="5">
        <f>E20+E21+E22+E23</f>
        <v>583371203.23</v>
      </c>
      <c r="F19" s="6">
        <f t="shared" si="0"/>
        <v>96.60504890320534</v>
      </c>
      <c r="G19" s="6">
        <f t="shared" si="1"/>
        <v>112.82120776380663</v>
      </c>
      <c r="H19" s="9"/>
    </row>
    <row r="20" spans="1:8" ht="47.25">
      <c r="A20" s="9" t="s">
        <v>117</v>
      </c>
      <c r="B20" s="12" t="s">
        <v>97</v>
      </c>
      <c r="C20" s="13">
        <v>128094476</v>
      </c>
      <c r="D20" s="13">
        <v>129706506</v>
      </c>
      <c r="E20" s="13">
        <v>129283783.88</v>
      </c>
      <c r="F20" s="7">
        <f t="shared" si="0"/>
        <v>99.67409335658151</v>
      </c>
      <c r="G20" s="7">
        <f t="shared" si="1"/>
        <v>100.9284614896274</v>
      </c>
      <c r="H20" s="18"/>
    </row>
    <row r="21" spans="1:8" ht="72.75" customHeight="1">
      <c r="A21" s="9" t="s">
        <v>137</v>
      </c>
      <c r="B21" s="12" t="s">
        <v>51</v>
      </c>
      <c r="C21" s="13">
        <v>307891667</v>
      </c>
      <c r="D21" s="13">
        <v>372284478</v>
      </c>
      <c r="E21" s="13">
        <v>354840632.69</v>
      </c>
      <c r="F21" s="7">
        <f t="shared" si="0"/>
        <v>95.31437748795962</v>
      </c>
      <c r="G21" s="7">
        <f t="shared" si="1"/>
        <v>115.24853405337534</v>
      </c>
      <c r="H21" s="20" t="s">
        <v>169</v>
      </c>
    </row>
    <row r="22" spans="1:8" ht="18.75" customHeight="1">
      <c r="A22" s="9" t="s">
        <v>84</v>
      </c>
      <c r="B22" s="12" t="s">
        <v>69</v>
      </c>
      <c r="C22" s="13">
        <v>4757800</v>
      </c>
      <c r="D22" s="13">
        <v>4757800</v>
      </c>
      <c r="E22" s="13">
        <v>4757800</v>
      </c>
      <c r="F22" s="7">
        <f t="shared" si="0"/>
        <v>100</v>
      </c>
      <c r="G22" s="7">
        <f t="shared" si="1"/>
        <v>100</v>
      </c>
      <c r="H22" s="18"/>
    </row>
    <row r="23" spans="1:8" ht="168.75" customHeight="1">
      <c r="A23" s="9" t="s">
        <v>114</v>
      </c>
      <c r="B23" s="12" t="s">
        <v>112</v>
      </c>
      <c r="C23" s="13">
        <v>76331893</v>
      </c>
      <c r="D23" s="13">
        <v>97123591.05</v>
      </c>
      <c r="E23" s="13">
        <v>94488986.66</v>
      </c>
      <c r="F23" s="7">
        <f t="shared" si="0"/>
        <v>97.28736925651391</v>
      </c>
      <c r="G23" s="7">
        <f t="shared" si="1"/>
        <v>123.78703441823458</v>
      </c>
      <c r="H23" s="9" t="s">
        <v>188</v>
      </c>
    </row>
    <row r="24" spans="1:8" ht="15.75">
      <c r="A24" s="10" t="s">
        <v>134</v>
      </c>
      <c r="B24" s="11" t="s">
        <v>73</v>
      </c>
      <c r="C24" s="5">
        <f>C25+C26+C27+C28+C29+C30+C31+C32+C34</f>
        <v>15813599205.169998</v>
      </c>
      <c r="D24" s="5">
        <f>D25+D26+D27+D28+D29+D30+D31+D32+D33+D34</f>
        <v>16826365359.909998</v>
      </c>
      <c r="E24" s="5">
        <f>E25+E26+E27+E28+E29+E30+E31+E32+E33+E34</f>
        <v>16585089625.02</v>
      </c>
      <c r="F24" s="6">
        <f t="shared" si="0"/>
        <v>98.56608524937386</v>
      </c>
      <c r="G24" s="6">
        <f t="shared" si="1"/>
        <v>104.87865165823716</v>
      </c>
      <c r="H24" s="9"/>
    </row>
    <row r="25" spans="1:8" ht="18.75" customHeight="1">
      <c r="A25" s="9" t="s">
        <v>109</v>
      </c>
      <c r="B25" s="12" t="s">
        <v>85</v>
      </c>
      <c r="C25" s="13">
        <v>195341517</v>
      </c>
      <c r="D25" s="13">
        <v>199020880</v>
      </c>
      <c r="E25" s="13">
        <v>198248437.95</v>
      </c>
      <c r="F25" s="7">
        <f t="shared" si="0"/>
        <v>99.61187888929041</v>
      </c>
      <c r="G25" s="7">
        <f t="shared" si="1"/>
        <v>101.48812244045386</v>
      </c>
      <c r="H25" s="18"/>
    </row>
    <row r="26" spans="1:8" ht="18" customHeight="1">
      <c r="A26" s="9" t="s">
        <v>38</v>
      </c>
      <c r="B26" s="12" t="s">
        <v>143</v>
      </c>
      <c r="C26" s="13">
        <v>200000</v>
      </c>
      <c r="D26" s="13">
        <v>200000</v>
      </c>
      <c r="E26" s="13">
        <v>200000</v>
      </c>
      <c r="F26" s="7">
        <f t="shared" si="0"/>
        <v>100</v>
      </c>
      <c r="G26" s="7">
        <f t="shared" si="1"/>
        <v>100</v>
      </c>
      <c r="H26" s="18"/>
    </row>
    <row r="27" spans="1:8" ht="18" customHeight="1">
      <c r="A27" s="9" t="s">
        <v>56</v>
      </c>
      <c r="B27" s="12" t="s">
        <v>2</v>
      </c>
      <c r="C27" s="13">
        <v>10475968153.96</v>
      </c>
      <c r="D27" s="13">
        <v>10274809601.55</v>
      </c>
      <c r="E27" s="13">
        <v>10239371179.92</v>
      </c>
      <c r="F27" s="7">
        <f t="shared" si="0"/>
        <v>99.65509412821963</v>
      </c>
      <c r="G27" s="7">
        <f t="shared" si="1"/>
        <v>97.74152641013362</v>
      </c>
      <c r="H27" s="18"/>
    </row>
    <row r="28" spans="1:8" ht="34.5" customHeight="1">
      <c r="A28" s="9" t="s">
        <v>95</v>
      </c>
      <c r="B28" s="12" t="s">
        <v>16</v>
      </c>
      <c r="C28" s="13">
        <v>8328800</v>
      </c>
      <c r="D28" s="13">
        <v>8328800</v>
      </c>
      <c r="E28" s="13">
        <v>3900450.31</v>
      </c>
      <c r="F28" s="7">
        <f t="shared" si="0"/>
        <v>46.830879718566905</v>
      </c>
      <c r="G28" s="7">
        <f t="shared" si="1"/>
        <v>46.830879718566905</v>
      </c>
      <c r="H28" s="19" t="s">
        <v>163</v>
      </c>
    </row>
    <row r="29" spans="1:8" ht="82.5" customHeight="1">
      <c r="A29" s="9" t="s">
        <v>120</v>
      </c>
      <c r="B29" s="12" t="s">
        <v>37</v>
      </c>
      <c r="C29" s="13">
        <v>379248647</v>
      </c>
      <c r="D29" s="13">
        <v>464012347</v>
      </c>
      <c r="E29" s="13">
        <v>463550848.34</v>
      </c>
      <c r="F29" s="7">
        <f t="shared" si="0"/>
        <v>99.90054172847258</v>
      </c>
      <c r="G29" s="7">
        <f t="shared" si="1"/>
        <v>122.22874148843042</v>
      </c>
      <c r="H29" s="19" t="s">
        <v>170</v>
      </c>
    </row>
    <row r="30" spans="1:8" ht="98.25" customHeight="1">
      <c r="A30" s="9" t="s">
        <v>35</v>
      </c>
      <c r="B30" s="12" t="s">
        <v>55</v>
      </c>
      <c r="C30" s="13">
        <v>639400522</v>
      </c>
      <c r="D30" s="13">
        <v>1013309934.72</v>
      </c>
      <c r="E30" s="13">
        <v>909178164.57</v>
      </c>
      <c r="F30" s="7">
        <f t="shared" si="0"/>
        <v>89.7236011824187</v>
      </c>
      <c r="G30" s="7">
        <f t="shared" si="1"/>
        <v>142.19227749864115</v>
      </c>
      <c r="H30" s="21" t="s">
        <v>171</v>
      </c>
    </row>
    <row r="31" spans="1:8" ht="117.75" customHeight="1">
      <c r="A31" s="9" t="s">
        <v>126</v>
      </c>
      <c r="B31" s="12" t="s">
        <v>66</v>
      </c>
      <c r="C31" s="13">
        <v>3821054416.21</v>
      </c>
      <c r="D31" s="13">
        <v>4269327429.9</v>
      </c>
      <c r="E31" s="13">
        <v>4232083598.53</v>
      </c>
      <c r="F31" s="7">
        <f t="shared" si="0"/>
        <v>99.12764171918123</v>
      </c>
      <c r="G31" s="7">
        <f t="shared" si="1"/>
        <v>110.75695704767506</v>
      </c>
      <c r="H31" s="9" t="s">
        <v>172</v>
      </c>
    </row>
    <row r="32" spans="1:8" ht="36" customHeight="1">
      <c r="A32" s="9" t="s">
        <v>29</v>
      </c>
      <c r="B32" s="12" t="s">
        <v>23</v>
      </c>
      <c r="C32" s="13">
        <v>22405820</v>
      </c>
      <c r="D32" s="13">
        <v>17550201.44</v>
      </c>
      <c r="E32" s="13">
        <v>17477402.64</v>
      </c>
      <c r="F32" s="7">
        <f t="shared" si="0"/>
        <v>99.58519678392933</v>
      </c>
      <c r="G32" s="7">
        <f t="shared" si="1"/>
        <v>78.00385185634804</v>
      </c>
      <c r="H32" s="9" t="s">
        <v>173</v>
      </c>
    </row>
    <row r="33" spans="1:8" s="15" customFormat="1" ht="83.25" customHeight="1">
      <c r="A33" s="9" t="s">
        <v>160</v>
      </c>
      <c r="B33" s="12" t="s">
        <v>161</v>
      </c>
      <c r="C33" s="13">
        <v>0</v>
      </c>
      <c r="D33" s="13">
        <v>99000</v>
      </c>
      <c r="E33" s="13">
        <v>99000</v>
      </c>
      <c r="F33" s="7">
        <f t="shared" si="0"/>
        <v>100</v>
      </c>
      <c r="G33" s="7"/>
      <c r="H33" s="21" t="s">
        <v>174</v>
      </c>
    </row>
    <row r="34" spans="1:8" ht="195.75" customHeight="1">
      <c r="A34" s="9" t="s">
        <v>10</v>
      </c>
      <c r="B34" s="12" t="s">
        <v>57</v>
      </c>
      <c r="C34" s="13">
        <v>271651329</v>
      </c>
      <c r="D34" s="13">
        <v>579707165.3</v>
      </c>
      <c r="E34" s="13">
        <v>520980542.76</v>
      </c>
      <c r="F34" s="7">
        <f t="shared" si="0"/>
        <v>89.86960554306607</v>
      </c>
      <c r="G34" s="7">
        <f t="shared" si="1"/>
        <v>191.78280654021756</v>
      </c>
      <c r="H34" s="21" t="s">
        <v>175</v>
      </c>
    </row>
    <row r="35" spans="1:8" ht="19.5" customHeight="1">
      <c r="A35" s="10" t="s">
        <v>131</v>
      </c>
      <c r="B35" s="11" t="s">
        <v>45</v>
      </c>
      <c r="C35" s="5">
        <f>C36+C37+C38+C39</f>
        <v>1236770545.87</v>
      </c>
      <c r="D35" s="5">
        <f>D36+D37+D38+D39</f>
        <v>1103196033.27</v>
      </c>
      <c r="E35" s="5">
        <f>E36+E37+E38+E39</f>
        <v>1040347348.76</v>
      </c>
      <c r="F35" s="6">
        <f t="shared" si="0"/>
        <v>94.30303566958003</v>
      </c>
      <c r="G35" s="6">
        <f t="shared" si="1"/>
        <v>84.11805667866815</v>
      </c>
      <c r="H35" s="9"/>
    </row>
    <row r="36" spans="1:8" ht="18.75" customHeight="1">
      <c r="A36" s="9" t="s">
        <v>8</v>
      </c>
      <c r="B36" s="12" t="s">
        <v>63</v>
      </c>
      <c r="C36" s="13">
        <v>47050543</v>
      </c>
      <c r="D36" s="13">
        <v>47168974.79</v>
      </c>
      <c r="E36" s="13">
        <v>47168974.79</v>
      </c>
      <c r="F36" s="7">
        <f t="shared" si="0"/>
        <v>100</v>
      </c>
      <c r="G36" s="7">
        <f t="shared" si="1"/>
        <v>100.25171184528094</v>
      </c>
      <c r="H36" s="18"/>
    </row>
    <row r="37" spans="1:8" ht="51" customHeight="1">
      <c r="A37" s="9" t="s">
        <v>49</v>
      </c>
      <c r="B37" s="12" t="s">
        <v>77</v>
      </c>
      <c r="C37" s="13">
        <v>880585369.87</v>
      </c>
      <c r="D37" s="13">
        <v>746892425.48</v>
      </c>
      <c r="E37" s="13">
        <v>684172294.52</v>
      </c>
      <c r="F37" s="7">
        <f t="shared" si="0"/>
        <v>91.60252148497929</v>
      </c>
      <c r="G37" s="7">
        <f t="shared" si="1"/>
        <v>77.69516936455618</v>
      </c>
      <c r="H37" s="9" t="s">
        <v>189</v>
      </c>
    </row>
    <row r="38" spans="1:8" ht="18" customHeight="1">
      <c r="A38" s="9" t="s">
        <v>59</v>
      </c>
      <c r="B38" s="12" t="s">
        <v>91</v>
      </c>
      <c r="C38" s="13">
        <v>273634457</v>
      </c>
      <c r="D38" s="13">
        <v>273634457</v>
      </c>
      <c r="E38" s="13">
        <v>273634457</v>
      </c>
      <c r="F38" s="7">
        <f t="shared" si="0"/>
        <v>100</v>
      </c>
      <c r="G38" s="7">
        <f t="shared" si="1"/>
        <v>100</v>
      </c>
      <c r="H38" s="18"/>
    </row>
    <row r="39" spans="1:8" ht="31.5">
      <c r="A39" s="9" t="s">
        <v>3</v>
      </c>
      <c r="B39" s="12" t="s">
        <v>128</v>
      </c>
      <c r="C39" s="13">
        <v>35500176</v>
      </c>
      <c r="D39" s="13">
        <v>35500176</v>
      </c>
      <c r="E39" s="13">
        <v>35371622.45</v>
      </c>
      <c r="F39" s="7">
        <f t="shared" si="0"/>
        <v>99.6378791192472</v>
      </c>
      <c r="G39" s="7">
        <f t="shared" si="1"/>
        <v>99.6378791192472</v>
      </c>
      <c r="H39" s="18"/>
    </row>
    <row r="40" spans="1:8" ht="15.75">
      <c r="A40" s="10" t="s">
        <v>142</v>
      </c>
      <c r="B40" s="11" t="s">
        <v>17</v>
      </c>
      <c r="C40" s="5">
        <f>C41+C42+C43</f>
        <v>44651132</v>
      </c>
      <c r="D40" s="5">
        <f>D41+D42+D43</f>
        <v>45641132</v>
      </c>
      <c r="E40" s="5">
        <f>E41+E42+E43</f>
        <v>42766723.71</v>
      </c>
      <c r="F40" s="6">
        <f t="shared" si="0"/>
        <v>93.70215381599212</v>
      </c>
      <c r="G40" s="6">
        <f t="shared" si="1"/>
        <v>95.77970769027759</v>
      </c>
      <c r="H40" s="9"/>
    </row>
    <row r="41" spans="1:8" ht="31.5">
      <c r="A41" s="9" t="s">
        <v>50</v>
      </c>
      <c r="B41" s="12" t="s">
        <v>67</v>
      </c>
      <c r="C41" s="13">
        <v>51600</v>
      </c>
      <c r="D41" s="13">
        <v>51600</v>
      </c>
      <c r="E41" s="13">
        <v>51594.4</v>
      </c>
      <c r="F41" s="7">
        <f t="shared" si="0"/>
        <v>99.9891472868217</v>
      </c>
      <c r="G41" s="7">
        <f t="shared" si="1"/>
        <v>99.9891472868217</v>
      </c>
      <c r="H41" s="18"/>
    </row>
    <row r="42" spans="1:8" ht="162" customHeight="1">
      <c r="A42" s="9" t="s">
        <v>111</v>
      </c>
      <c r="B42" s="12" t="s">
        <v>81</v>
      </c>
      <c r="C42" s="13">
        <v>7000000</v>
      </c>
      <c r="D42" s="13">
        <v>7990000</v>
      </c>
      <c r="E42" s="13">
        <v>7990000</v>
      </c>
      <c r="F42" s="7">
        <f t="shared" si="0"/>
        <v>100</v>
      </c>
      <c r="G42" s="7">
        <f t="shared" si="1"/>
        <v>114.14285714285714</v>
      </c>
      <c r="H42" s="9" t="s">
        <v>176</v>
      </c>
    </row>
    <row r="43" spans="1:8" ht="36" customHeight="1">
      <c r="A43" s="9" t="s">
        <v>12</v>
      </c>
      <c r="B43" s="12" t="s">
        <v>96</v>
      </c>
      <c r="C43" s="13">
        <v>37599532</v>
      </c>
      <c r="D43" s="13">
        <v>37599532</v>
      </c>
      <c r="E43" s="13">
        <v>34725129.31</v>
      </c>
      <c r="F43" s="7">
        <f t="shared" si="0"/>
        <v>92.35521684152877</v>
      </c>
      <c r="G43" s="7">
        <f t="shared" si="1"/>
        <v>92.35521684152877</v>
      </c>
      <c r="H43" s="19" t="s">
        <v>163</v>
      </c>
    </row>
    <row r="44" spans="1:8" ht="19.5" customHeight="1">
      <c r="A44" s="10" t="s">
        <v>140</v>
      </c>
      <c r="B44" s="11" t="s">
        <v>141</v>
      </c>
      <c r="C44" s="5">
        <f>C45+C46+C47+C48+C49+C50+C51</f>
        <v>11311699270.13</v>
      </c>
      <c r="D44" s="5">
        <f>D45+D46+D47+D48+D49+D50+D51</f>
        <v>12065673666.949999</v>
      </c>
      <c r="E44" s="5">
        <f>E45+E46+E47+E48+E49+E50+E51</f>
        <v>11881534990.820002</v>
      </c>
      <c r="F44" s="6">
        <f t="shared" si="0"/>
        <v>98.47386328179599</v>
      </c>
      <c r="G44" s="6">
        <f t="shared" si="1"/>
        <v>105.03757841401182</v>
      </c>
      <c r="H44" s="9"/>
    </row>
    <row r="45" spans="1:8" ht="34.5" customHeight="1">
      <c r="A45" s="9" t="s">
        <v>106</v>
      </c>
      <c r="B45" s="12" t="s">
        <v>5</v>
      </c>
      <c r="C45" s="13">
        <v>3130731999.24</v>
      </c>
      <c r="D45" s="13">
        <v>3429873932.74</v>
      </c>
      <c r="E45" s="13">
        <v>3299006608.47</v>
      </c>
      <c r="F45" s="7">
        <f t="shared" si="0"/>
        <v>96.18448587801433</v>
      </c>
      <c r="G45" s="7">
        <f t="shared" si="1"/>
        <v>105.37492858765457</v>
      </c>
      <c r="H45" s="9" t="s">
        <v>177</v>
      </c>
    </row>
    <row r="46" spans="1:8" ht="18" customHeight="1">
      <c r="A46" s="9" t="s">
        <v>83</v>
      </c>
      <c r="B46" s="12" t="s">
        <v>21</v>
      </c>
      <c r="C46" s="13">
        <v>6004305462.54</v>
      </c>
      <c r="D46" s="13">
        <v>6190255796.13</v>
      </c>
      <c r="E46" s="13">
        <v>6189191617.13</v>
      </c>
      <c r="F46" s="7">
        <f t="shared" si="0"/>
        <v>99.98280880411008</v>
      </c>
      <c r="G46" s="7">
        <f t="shared" si="1"/>
        <v>103.07922632756575</v>
      </c>
      <c r="H46" s="18"/>
    </row>
    <row r="47" spans="1:8" ht="18" customHeight="1">
      <c r="A47" s="9" t="s">
        <v>151</v>
      </c>
      <c r="B47" s="12" t="s">
        <v>36</v>
      </c>
      <c r="C47" s="13">
        <v>164350508.18</v>
      </c>
      <c r="D47" s="13">
        <v>190932139.18</v>
      </c>
      <c r="E47" s="13">
        <v>162527222.66</v>
      </c>
      <c r="F47" s="7">
        <f t="shared" si="0"/>
        <v>85.12303028605285</v>
      </c>
      <c r="G47" s="7">
        <f t="shared" si="1"/>
        <v>98.89061157145733</v>
      </c>
      <c r="H47" s="18"/>
    </row>
    <row r="48" spans="1:8" ht="67.5" customHeight="1">
      <c r="A48" s="9" t="s">
        <v>19</v>
      </c>
      <c r="B48" s="12" t="s">
        <v>53</v>
      </c>
      <c r="C48" s="13">
        <v>1453169476.17</v>
      </c>
      <c r="D48" s="13">
        <v>1651891480.47</v>
      </c>
      <c r="E48" s="13">
        <v>1635189802.71</v>
      </c>
      <c r="F48" s="7">
        <f t="shared" si="0"/>
        <v>98.98893614033</v>
      </c>
      <c r="G48" s="7">
        <f t="shared" si="1"/>
        <v>112.52574661970853</v>
      </c>
      <c r="H48" s="22" t="s">
        <v>178</v>
      </c>
    </row>
    <row r="49" spans="1:8" ht="31.5">
      <c r="A49" s="9" t="s">
        <v>43</v>
      </c>
      <c r="B49" s="12" t="s">
        <v>70</v>
      </c>
      <c r="C49" s="13">
        <v>32032681</v>
      </c>
      <c r="D49" s="13">
        <v>32387813.62</v>
      </c>
      <c r="E49" s="13">
        <v>31578239.74</v>
      </c>
      <c r="F49" s="7">
        <f t="shared" si="0"/>
        <v>97.50037501913967</v>
      </c>
      <c r="G49" s="7">
        <f t="shared" si="1"/>
        <v>98.58131993385129</v>
      </c>
      <c r="H49" s="18"/>
    </row>
    <row r="50" spans="1:8" ht="18" customHeight="1">
      <c r="A50" s="9" t="s">
        <v>162</v>
      </c>
      <c r="B50" s="12" t="s">
        <v>100</v>
      </c>
      <c r="C50" s="13">
        <v>296703769</v>
      </c>
      <c r="D50" s="13">
        <v>314480264.26</v>
      </c>
      <c r="E50" s="13">
        <v>310386572.07</v>
      </c>
      <c r="F50" s="7">
        <f t="shared" si="0"/>
        <v>98.69826737788051</v>
      </c>
      <c r="G50" s="7">
        <f t="shared" si="1"/>
        <v>104.61160406425441</v>
      </c>
      <c r="H50" s="18"/>
    </row>
    <row r="51" spans="1:8" ht="66.75" customHeight="1">
      <c r="A51" s="9" t="s">
        <v>39</v>
      </c>
      <c r="B51" s="12" t="s">
        <v>138</v>
      </c>
      <c r="C51" s="13">
        <v>230405374</v>
      </c>
      <c r="D51" s="13">
        <v>255852240.55</v>
      </c>
      <c r="E51" s="13">
        <v>253654928.04</v>
      </c>
      <c r="F51" s="7">
        <f t="shared" si="0"/>
        <v>99.14117910193927</v>
      </c>
      <c r="G51" s="7">
        <f t="shared" si="1"/>
        <v>110.09071691183729</v>
      </c>
      <c r="H51" s="22" t="s">
        <v>178</v>
      </c>
    </row>
    <row r="52" spans="1:8" ht="19.5" customHeight="1">
      <c r="A52" s="10" t="s">
        <v>34</v>
      </c>
      <c r="B52" s="11" t="s">
        <v>110</v>
      </c>
      <c r="C52" s="5">
        <f>C53+C54</f>
        <v>675213959.2</v>
      </c>
      <c r="D52" s="5">
        <f>D53+D54</f>
        <v>730820982.65</v>
      </c>
      <c r="E52" s="5">
        <f>E53+E54</f>
        <v>722558381.42</v>
      </c>
      <c r="F52" s="6">
        <f t="shared" si="0"/>
        <v>98.86940831938907</v>
      </c>
      <c r="G52" s="6">
        <f t="shared" si="1"/>
        <v>107.01176591137039</v>
      </c>
      <c r="H52" s="9"/>
    </row>
    <row r="53" spans="1:8" ht="81.75" customHeight="1">
      <c r="A53" s="9" t="s">
        <v>72</v>
      </c>
      <c r="B53" s="12" t="s">
        <v>127</v>
      </c>
      <c r="C53" s="13">
        <v>643102365.2</v>
      </c>
      <c r="D53" s="13">
        <v>699153693.65</v>
      </c>
      <c r="E53" s="13">
        <v>691024067.38</v>
      </c>
      <c r="F53" s="7">
        <f t="shared" si="0"/>
        <v>98.83721900580136</v>
      </c>
      <c r="G53" s="7">
        <f t="shared" si="1"/>
        <v>107.45164452397817</v>
      </c>
      <c r="H53" s="19" t="s">
        <v>179</v>
      </c>
    </row>
    <row r="54" spans="1:8" ht="18" customHeight="1">
      <c r="A54" s="9" t="s">
        <v>60</v>
      </c>
      <c r="B54" s="12" t="s">
        <v>26</v>
      </c>
      <c r="C54" s="13">
        <v>32111594</v>
      </c>
      <c r="D54" s="13">
        <v>31667289</v>
      </c>
      <c r="E54" s="13">
        <v>31534314.04</v>
      </c>
      <c r="F54" s="7">
        <f t="shared" si="0"/>
        <v>99.58008732607328</v>
      </c>
      <c r="G54" s="7">
        <f t="shared" si="1"/>
        <v>98.20226937348548</v>
      </c>
      <c r="H54" s="18"/>
    </row>
    <row r="55" spans="1:8" ht="15.75">
      <c r="A55" s="10" t="s">
        <v>58</v>
      </c>
      <c r="B55" s="11" t="s">
        <v>79</v>
      </c>
      <c r="C55" s="5">
        <f>C56+C57+C58+C59+C60+C61</f>
        <v>3157195062.34</v>
      </c>
      <c r="D55" s="5">
        <f>D56+D57+D58+D59+D60+D61</f>
        <v>4406269983.22</v>
      </c>
      <c r="E55" s="5">
        <f>E56+E57+E58+E59+E60+E61</f>
        <v>3954934428.92</v>
      </c>
      <c r="F55" s="6">
        <f t="shared" si="0"/>
        <v>89.75697004453244</v>
      </c>
      <c r="G55" s="6">
        <f t="shared" si="1"/>
        <v>125.26734493207854</v>
      </c>
      <c r="H55" s="9"/>
    </row>
    <row r="56" spans="1:8" s="2" customFormat="1" ht="103.5" customHeight="1">
      <c r="A56" s="9" t="s">
        <v>47</v>
      </c>
      <c r="B56" s="12" t="s">
        <v>102</v>
      </c>
      <c r="C56" s="13">
        <v>1652626760.93</v>
      </c>
      <c r="D56" s="13">
        <v>2396981742</v>
      </c>
      <c r="E56" s="13">
        <v>1975997079.69</v>
      </c>
      <c r="F56" s="7">
        <f t="shared" si="0"/>
        <v>82.43688489847496</v>
      </c>
      <c r="G56" s="7">
        <f t="shared" si="1"/>
        <v>119.56705085533206</v>
      </c>
      <c r="H56" s="22" t="s">
        <v>180</v>
      </c>
    </row>
    <row r="57" spans="1:8" s="8" customFormat="1" ht="37.5" customHeight="1">
      <c r="A57" s="9" t="s">
        <v>88</v>
      </c>
      <c r="B57" s="12" t="s">
        <v>115</v>
      </c>
      <c r="C57" s="13">
        <v>946215647.7</v>
      </c>
      <c r="D57" s="13">
        <v>1305901838.27</v>
      </c>
      <c r="E57" s="13">
        <v>1283900299.66</v>
      </c>
      <c r="F57" s="7">
        <f t="shared" si="0"/>
        <v>98.3152226327251</v>
      </c>
      <c r="G57" s="7">
        <f t="shared" si="1"/>
        <v>135.68791667954574</v>
      </c>
      <c r="H57" s="9" t="s">
        <v>177</v>
      </c>
    </row>
    <row r="58" spans="1:8" ht="66.75" customHeight="1">
      <c r="A58" s="9" t="s">
        <v>93</v>
      </c>
      <c r="B58" s="12" t="s">
        <v>0</v>
      </c>
      <c r="C58" s="13">
        <v>91364372.27</v>
      </c>
      <c r="D58" s="13">
        <v>103749136.27</v>
      </c>
      <c r="E58" s="13">
        <v>101559472.27</v>
      </c>
      <c r="F58" s="7">
        <f t="shared" si="0"/>
        <v>97.8894629114776</v>
      </c>
      <c r="G58" s="7">
        <f t="shared" si="1"/>
        <v>111.15872604024624</v>
      </c>
      <c r="H58" s="22" t="s">
        <v>178</v>
      </c>
    </row>
    <row r="59" spans="1:8" ht="18" customHeight="1">
      <c r="A59" s="9" t="s">
        <v>122</v>
      </c>
      <c r="B59" s="12" t="s">
        <v>14</v>
      </c>
      <c r="C59" s="13">
        <v>76670408.15</v>
      </c>
      <c r="D59" s="13">
        <v>82459296.15</v>
      </c>
      <c r="E59" s="13">
        <v>77167608.15</v>
      </c>
      <c r="F59" s="7">
        <f t="shared" si="0"/>
        <v>93.58266654329186</v>
      </c>
      <c r="G59" s="7">
        <f t="shared" si="1"/>
        <v>100.64849009154517</v>
      </c>
      <c r="H59" s="18"/>
    </row>
    <row r="60" spans="1:8" ht="67.5" customHeight="1">
      <c r="A60" s="9" t="s">
        <v>4</v>
      </c>
      <c r="B60" s="12" t="s">
        <v>31</v>
      </c>
      <c r="C60" s="13">
        <v>117638175.28</v>
      </c>
      <c r="D60" s="13">
        <v>134556566.18</v>
      </c>
      <c r="E60" s="13">
        <v>134556566.18</v>
      </c>
      <c r="F60" s="7">
        <f t="shared" si="0"/>
        <v>100</v>
      </c>
      <c r="G60" s="7">
        <f t="shared" si="1"/>
        <v>114.38171823026937</v>
      </c>
      <c r="H60" s="22" t="s">
        <v>178</v>
      </c>
    </row>
    <row r="61" spans="1:8" ht="83.25" customHeight="1">
      <c r="A61" s="9" t="s">
        <v>46</v>
      </c>
      <c r="B61" s="12" t="s">
        <v>76</v>
      </c>
      <c r="C61" s="13">
        <v>272679698.01</v>
      </c>
      <c r="D61" s="13">
        <v>382621404.35</v>
      </c>
      <c r="E61" s="13">
        <v>381753402.97</v>
      </c>
      <c r="F61" s="7">
        <f t="shared" si="0"/>
        <v>99.77314353819945</v>
      </c>
      <c r="G61" s="7">
        <f t="shared" si="1"/>
        <v>140.00066956066524</v>
      </c>
      <c r="H61" s="9" t="s">
        <v>181</v>
      </c>
    </row>
    <row r="62" spans="1:8" ht="19.5" customHeight="1">
      <c r="A62" s="10" t="s">
        <v>61</v>
      </c>
      <c r="B62" s="11" t="s">
        <v>13</v>
      </c>
      <c r="C62" s="5">
        <f>C63+C64+C65+C66+C67</f>
        <v>16442679444.34</v>
      </c>
      <c r="D62" s="5">
        <f>D63+D64+D65+D66+D67</f>
        <v>15174336616.77</v>
      </c>
      <c r="E62" s="5">
        <f>E63+E64+E65+E66+E67</f>
        <v>14911392182.14</v>
      </c>
      <c r="F62" s="6">
        <f t="shared" si="0"/>
        <v>98.267176738788</v>
      </c>
      <c r="G62" s="6">
        <f t="shared" si="1"/>
        <v>90.68711843843</v>
      </c>
      <c r="H62" s="9"/>
    </row>
    <row r="63" spans="1:8" s="1" customFormat="1" ht="18" customHeight="1">
      <c r="A63" s="9" t="s">
        <v>113</v>
      </c>
      <c r="B63" s="12" t="s">
        <v>24</v>
      </c>
      <c r="C63" s="13">
        <v>128399463.16</v>
      </c>
      <c r="D63" s="13">
        <v>129199463.16</v>
      </c>
      <c r="E63" s="13">
        <v>127519390.34</v>
      </c>
      <c r="F63" s="7">
        <f t="shared" si="0"/>
        <v>98.69962863706377</v>
      </c>
      <c r="G63" s="7">
        <f t="shared" si="1"/>
        <v>99.31458216542282</v>
      </c>
      <c r="H63" s="18"/>
    </row>
    <row r="64" spans="1:8" s="8" customFormat="1" ht="67.5" customHeight="1">
      <c r="A64" s="9" t="s">
        <v>129</v>
      </c>
      <c r="B64" s="12" t="s">
        <v>44</v>
      </c>
      <c r="C64" s="13">
        <v>1383907826.34</v>
      </c>
      <c r="D64" s="13">
        <v>1472723107.51</v>
      </c>
      <c r="E64" s="13">
        <v>1468379010.54</v>
      </c>
      <c r="F64" s="7">
        <f t="shared" si="0"/>
        <v>99.70502961840907</v>
      </c>
      <c r="G64" s="7">
        <f t="shared" si="1"/>
        <v>106.10381577387274</v>
      </c>
      <c r="H64" s="22" t="s">
        <v>178</v>
      </c>
    </row>
    <row r="65" spans="1:8" ht="101.25" customHeight="1">
      <c r="A65" s="9" t="s">
        <v>68</v>
      </c>
      <c r="B65" s="12" t="s">
        <v>62</v>
      </c>
      <c r="C65" s="13">
        <v>13255124384.51</v>
      </c>
      <c r="D65" s="13">
        <v>11655487366.4</v>
      </c>
      <c r="E65" s="13">
        <v>11457949232.46</v>
      </c>
      <c r="F65" s="7">
        <f t="shared" si="0"/>
        <v>98.30519198614161</v>
      </c>
      <c r="G65" s="7">
        <f t="shared" si="1"/>
        <v>86.44165758149967</v>
      </c>
      <c r="H65" s="19" t="s">
        <v>182</v>
      </c>
    </row>
    <row r="66" spans="1:8" ht="39" customHeight="1">
      <c r="A66" s="9" t="s">
        <v>82</v>
      </c>
      <c r="B66" s="12" t="s">
        <v>75</v>
      </c>
      <c r="C66" s="13">
        <v>1437975282.7</v>
      </c>
      <c r="D66" s="13">
        <v>1606126216.44</v>
      </c>
      <c r="E66" s="13">
        <v>1557434416.37</v>
      </c>
      <c r="F66" s="7">
        <f t="shared" si="0"/>
        <v>96.968370258103</v>
      </c>
      <c r="G66" s="7">
        <f t="shared" si="1"/>
        <v>108.30745389765661</v>
      </c>
      <c r="H66" s="9" t="s">
        <v>177</v>
      </c>
    </row>
    <row r="67" spans="1:8" ht="69" customHeight="1">
      <c r="A67" s="9" t="s">
        <v>118</v>
      </c>
      <c r="B67" s="12" t="s">
        <v>107</v>
      </c>
      <c r="C67" s="13">
        <v>237272487.63</v>
      </c>
      <c r="D67" s="13">
        <v>310800463.26</v>
      </c>
      <c r="E67" s="13">
        <v>300110132.43</v>
      </c>
      <c r="F67" s="7">
        <f t="shared" si="0"/>
        <v>96.56038774271164</v>
      </c>
      <c r="G67" s="7">
        <f t="shared" si="1"/>
        <v>126.48332532256681</v>
      </c>
      <c r="H67" s="9" t="s">
        <v>183</v>
      </c>
    </row>
    <row r="68" spans="1:8" ht="19.5" customHeight="1">
      <c r="A68" s="10" t="s">
        <v>42</v>
      </c>
      <c r="B68" s="11" t="s">
        <v>135</v>
      </c>
      <c r="C68" s="5">
        <f>C69+C70+C71+C72</f>
        <v>761030319.05</v>
      </c>
      <c r="D68" s="5">
        <f>D69+D70+D71+D72</f>
        <v>757950893.12</v>
      </c>
      <c r="E68" s="5">
        <f>E69+E70+E71+E72</f>
        <v>747454910.17</v>
      </c>
      <c r="F68" s="6">
        <f t="shared" si="0"/>
        <v>98.61521596645993</v>
      </c>
      <c r="G68" s="6">
        <f t="shared" si="1"/>
        <v>98.21618028346803</v>
      </c>
      <c r="H68" s="9"/>
    </row>
    <row r="69" spans="1:8" s="1" customFormat="1" ht="50.25" customHeight="1">
      <c r="A69" s="9" t="s">
        <v>40</v>
      </c>
      <c r="B69" s="12" t="s">
        <v>1</v>
      </c>
      <c r="C69" s="13">
        <v>404307581.05</v>
      </c>
      <c r="D69" s="13">
        <v>375172316.51</v>
      </c>
      <c r="E69" s="13">
        <v>364760568.4</v>
      </c>
      <c r="F69" s="7">
        <f t="shared" si="0"/>
        <v>97.22480906724297</v>
      </c>
      <c r="G69" s="7">
        <f t="shared" si="1"/>
        <v>90.21858245959793</v>
      </c>
      <c r="H69" s="9" t="s">
        <v>189</v>
      </c>
    </row>
    <row r="70" spans="1:8" s="8" customFormat="1" ht="15.75">
      <c r="A70" s="9" t="s">
        <v>116</v>
      </c>
      <c r="B70" s="12" t="s">
        <v>15</v>
      </c>
      <c r="C70" s="13">
        <v>258570065</v>
      </c>
      <c r="D70" s="13">
        <v>253154751.61</v>
      </c>
      <c r="E70" s="13">
        <v>253139427.72</v>
      </c>
      <c r="F70" s="7">
        <f t="shared" si="0"/>
        <v>99.99394682900378</v>
      </c>
      <c r="G70" s="7">
        <f t="shared" si="1"/>
        <v>97.89974246245403</v>
      </c>
      <c r="H70" s="18"/>
    </row>
    <row r="71" spans="1:8" ht="84.75" customHeight="1">
      <c r="A71" s="9" t="s">
        <v>33</v>
      </c>
      <c r="B71" s="12" t="s">
        <v>28</v>
      </c>
      <c r="C71" s="13">
        <v>87118771</v>
      </c>
      <c r="D71" s="13">
        <v>118828883</v>
      </c>
      <c r="E71" s="13">
        <v>118799883</v>
      </c>
      <c r="F71" s="7">
        <f t="shared" si="0"/>
        <v>99.97559515896485</v>
      </c>
      <c r="G71" s="7">
        <f t="shared" si="1"/>
        <v>136.36542577029695</v>
      </c>
      <c r="H71" s="22" t="s">
        <v>184</v>
      </c>
    </row>
    <row r="72" spans="1:8" ht="31.5">
      <c r="A72" s="9" t="s">
        <v>146</v>
      </c>
      <c r="B72" s="12" t="s">
        <v>65</v>
      </c>
      <c r="C72" s="13">
        <v>11033902</v>
      </c>
      <c r="D72" s="13">
        <v>10794942</v>
      </c>
      <c r="E72" s="13">
        <v>10755031.05</v>
      </c>
      <c r="F72" s="7">
        <f t="shared" si="0"/>
        <v>99.630281014942</v>
      </c>
      <c r="G72" s="7">
        <f aca="true" t="shared" si="2" ref="G72:G83">E72/C72*100</f>
        <v>97.47259899535088</v>
      </c>
      <c r="H72" s="18"/>
    </row>
    <row r="73" spans="1:8" ht="19.5" customHeight="1">
      <c r="A73" s="10" t="s">
        <v>103</v>
      </c>
      <c r="B73" s="11" t="s">
        <v>108</v>
      </c>
      <c r="C73" s="5">
        <f>C74+C75+C76</f>
        <v>95231941.8</v>
      </c>
      <c r="D73" s="5">
        <f>D74+D75+D76</f>
        <v>115396354.28</v>
      </c>
      <c r="E73" s="5">
        <f>E74+E75+E76</f>
        <v>114702220.12</v>
      </c>
      <c r="F73" s="6">
        <f aca="true" t="shared" si="3" ref="F73:F83">E73/D73*100</f>
        <v>99.39847825840691</v>
      </c>
      <c r="G73" s="6">
        <f t="shared" si="2"/>
        <v>120.4451132172546</v>
      </c>
      <c r="H73" s="9"/>
    </row>
    <row r="74" spans="1:8" s="1" customFormat="1" ht="66" customHeight="1">
      <c r="A74" s="9" t="s">
        <v>125</v>
      </c>
      <c r="B74" s="12" t="s">
        <v>121</v>
      </c>
      <c r="C74" s="13">
        <v>27167993.8</v>
      </c>
      <c r="D74" s="13">
        <v>33213598.61</v>
      </c>
      <c r="E74" s="13">
        <v>33213598.61</v>
      </c>
      <c r="F74" s="7">
        <f t="shared" si="3"/>
        <v>100</v>
      </c>
      <c r="G74" s="7">
        <f t="shared" si="2"/>
        <v>122.25267295960587</v>
      </c>
      <c r="H74" s="9" t="s">
        <v>178</v>
      </c>
    </row>
    <row r="75" spans="1:8" s="8" customFormat="1" ht="67.5" customHeight="1">
      <c r="A75" s="9" t="s">
        <v>145</v>
      </c>
      <c r="B75" s="12" t="s">
        <v>139</v>
      </c>
      <c r="C75" s="13">
        <v>36743547</v>
      </c>
      <c r="D75" s="13">
        <v>49229549.01</v>
      </c>
      <c r="E75" s="13">
        <v>49229549.01</v>
      </c>
      <c r="F75" s="7">
        <f t="shared" si="3"/>
        <v>100</v>
      </c>
      <c r="G75" s="7">
        <f t="shared" si="2"/>
        <v>133.98148254440432</v>
      </c>
      <c r="H75" s="9" t="s">
        <v>178</v>
      </c>
    </row>
    <row r="76" spans="1:8" ht="31.5">
      <c r="A76" s="9" t="s">
        <v>90</v>
      </c>
      <c r="B76" s="12" t="s">
        <v>20</v>
      </c>
      <c r="C76" s="13">
        <v>31320401</v>
      </c>
      <c r="D76" s="13">
        <v>32953206.66</v>
      </c>
      <c r="E76" s="13">
        <v>32259072.5</v>
      </c>
      <c r="F76" s="7">
        <f t="shared" si="3"/>
        <v>97.8935762848155</v>
      </c>
      <c r="G76" s="7">
        <f t="shared" si="2"/>
        <v>102.99699706909884</v>
      </c>
      <c r="H76" s="18"/>
    </row>
    <row r="77" spans="1:8" ht="31.5">
      <c r="A77" s="10" t="s">
        <v>7</v>
      </c>
      <c r="B77" s="11" t="s">
        <v>74</v>
      </c>
      <c r="C77" s="5">
        <f>C78</f>
        <v>425365682.76</v>
      </c>
      <c r="D77" s="5">
        <f>D78</f>
        <v>261449058.04</v>
      </c>
      <c r="E77" s="5">
        <f>E78</f>
        <v>146699403.27</v>
      </c>
      <c r="F77" s="6">
        <f t="shared" si="3"/>
        <v>56.11012882194281</v>
      </c>
      <c r="G77" s="6">
        <f t="shared" si="2"/>
        <v>34.48783228541989</v>
      </c>
      <c r="H77" s="9"/>
    </row>
    <row r="78" spans="1:8" s="1" customFormat="1" ht="99" customHeight="1">
      <c r="A78" s="9" t="s">
        <v>32</v>
      </c>
      <c r="B78" s="12" t="s">
        <v>94</v>
      </c>
      <c r="C78" s="13">
        <v>425365682.76</v>
      </c>
      <c r="D78" s="13">
        <v>261449058.04</v>
      </c>
      <c r="E78" s="13">
        <v>146699403.27</v>
      </c>
      <c r="F78" s="7">
        <f t="shared" si="3"/>
        <v>56.11012882194281</v>
      </c>
      <c r="G78" s="7">
        <f t="shared" si="2"/>
        <v>34.48783228541989</v>
      </c>
      <c r="H78" s="23" t="s">
        <v>185</v>
      </c>
    </row>
    <row r="79" spans="1:8" s="8" customFormat="1" ht="47.25">
      <c r="A79" s="10" t="s">
        <v>152</v>
      </c>
      <c r="B79" s="11" t="s">
        <v>52</v>
      </c>
      <c r="C79" s="5">
        <f>C80+C81+C82</f>
        <v>2703071894</v>
      </c>
      <c r="D79" s="5">
        <f>D80+D81+D82</f>
        <v>3655138540.42</v>
      </c>
      <c r="E79" s="5">
        <f>E80+E81+E82</f>
        <v>3622197183.89</v>
      </c>
      <c r="F79" s="6">
        <f t="shared" si="3"/>
        <v>99.09876585618517</v>
      </c>
      <c r="G79" s="6">
        <f t="shared" si="2"/>
        <v>134.00299089085198</v>
      </c>
      <c r="H79" s="9"/>
    </row>
    <row r="80" spans="1:8" s="1" customFormat="1" ht="47.25">
      <c r="A80" s="9" t="s">
        <v>123</v>
      </c>
      <c r="B80" s="12" t="s">
        <v>64</v>
      </c>
      <c r="C80" s="13">
        <v>2112198000</v>
      </c>
      <c r="D80" s="13">
        <v>2112198000</v>
      </c>
      <c r="E80" s="13">
        <v>2112198000</v>
      </c>
      <c r="F80" s="7">
        <f t="shared" si="3"/>
        <v>100</v>
      </c>
      <c r="G80" s="7">
        <f t="shared" si="2"/>
        <v>100</v>
      </c>
      <c r="H80" s="18"/>
    </row>
    <row r="81" spans="1:8" s="8" customFormat="1" ht="134.25" customHeight="1">
      <c r="A81" s="9" t="s">
        <v>92</v>
      </c>
      <c r="B81" s="12" t="s">
        <v>78</v>
      </c>
      <c r="C81" s="13">
        <v>520873894</v>
      </c>
      <c r="D81" s="13">
        <v>1423740540.42</v>
      </c>
      <c r="E81" s="13">
        <v>1404452047.35</v>
      </c>
      <c r="F81" s="7">
        <f t="shared" si="3"/>
        <v>98.6452241456642</v>
      </c>
      <c r="G81" s="7">
        <f t="shared" si="2"/>
        <v>269.6337949603594</v>
      </c>
      <c r="H81" s="23" t="s">
        <v>186</v>
      </c>
    </row>
    <row r="82" spans="1:8" ht="67.5" customHeight="1">
      <c r="A82" s="9" t="s">
        <v>86</v>
      </c>
      <c r="B82" s="12" t="s">
        <v>99</v>
      </c>
      <c r="C82" s="13">
        <v>70000000</v>
      </c>
      <c r="D82" s="13">
        <v>119200000</v>
      </c>
      <c r="E82" s="13">
        <v>105547136.54</v>
      </c>
      <c r="F82" s="7">
        <f t="shared" si="3"/>
        <v>88.54625548657718</v>
      </c>
      <c r="G82" s="7">
        <f t="shared" si="2"/>
        <v>150.78162362857142</v>
      </c>
      <c r="H82" s="9" t="s">
        <v>187</v>
      </c>
    </row>
    <row r="83" spans="1:8" s="1" customFormat="1" ht="21.75" customHeight="1">
      <c r="A83" s="24" t="s">
        <v>149</v>
      </c>
      <c r="B83" s="25"/>
      <c r="C83" s="16">
        <f>C7+C16+C19+C24+C35+C40+C44+C52+C55+C62+C68+C73+C77+C79</f>
        <v>55116237784.00001</v>
      </c>
      <c r="D83" s="16">
        <f>D7+D16+D19+D24+D35+D40+D44+D52+D55+D62+D68+D73+D77+D79</f>
        <v>57679516058.45</v>
      </c>
      <c r="E83" s="16">
        <f>E7+E16+E19+E24+E35+E40+E44+E52+E55+E62+E68+E73+E77+E79</f>
        <v>55693928659.579994</v>
      </c>
      <c r="F83" s="17">
        <f t="shared" si="3"/>
        <v>96.55755191000928</v>
      </c>
      <c r="G83" s="17">
        <f t="shared" si="2"/>
        <v>101.0481319095907</v>
      </c>
      <c r="H83" s="9"/>
    </row>
  </sheetData>
  <sheetProtection/>
  <mergeCells count="13">
    <mergeCell ref="A1:E1"/>
    <mergeCell ref="D3:E3"/>
    <mergeCell ref="F4:F6"/>
    <mergeCell ref="D4:D6"/>
    <mergeCell ref="E4:E6"/>
    <mergeCell ref="C4:C6"/>
    <mergeCell ref="A83:B83"/>
    <mergeCell ref="A4:A6"/>
    <mergeCell ref="B4:B6"/>
    <mergeCell ref="H4:H6"/>
    <mergeCell ref="A2:H2"/>
    <mergeCell ref="F3:H3"/>
    <mergeCell ref="G4:G6"/>
  </mergeCells>
  <printOptions/>
  <pageMargins left="0.3937007874015748" right="0.3937007874015748" top="0.5511811023622047" bottom="0.3937007874015748" header="0.31496062992125984" footer="0.31496062992125984"/>
  <pageSetup errors="blank" fitToHeight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Прудников</cp:lastModifiedBy>
  <cp:lastPrinted>2019-05-28T12:46:26Z</cp:lastPrinted>
  <dcterms:created xsi:type="dcterms:W3CDTF">2017-05-03T15:49:45Z</dcterms:created>
  <dcterms:modified xsi:type="dcterms:W3CDTF">2019-06-03T09:58:41Z</dcterms:modified>
  <cp:category/>
  <cp:version/>
  <cp:contentType/>
  <cp:contentStatus/>
</cp:coreProperties>
</file>